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<sst xmlns="http://schemas.openxmlformats.org/spreadsheetml/2006/main" count="98" uniqueCount="52">
  <si>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</si>
  <si>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</si>
  <si>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</si>
  <si>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</si>
  <si>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</si>
  <si>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</si>
  <si>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</si>
  <si>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</si>
  <si>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</si>
  <si>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</si>
  <si>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</si>
  <si>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</si>
  <si>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</si>
  <si>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</si>
  <si>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</si>
  <si>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</si>
  <si>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</si>
  <si>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</si>
  <si>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</si>
  <si>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</si>
  <si>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</si>
  <si>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</si>
  <si>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с. Ширяевка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</si>
  <si>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</si>
  <si>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</si>
  <si>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</si>
  <si>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</si>
  <si>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</si>
  <si>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</si>
  <si>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</si>
  <si>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</si>
  <si>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</si>
  <si>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</si>
  <si>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Приложение 6
к постановлению администрации  
Михайловского муниципального района
"__"______2016 г. №___</t>
  </si>
  <si>
    <t>Тарифы: КГУП "Приморский водоканал " - для потребителей Михайловского СП на 1 полугодие 2017 года -16,72 руб/куб.м; на 2 полугодие - 17,24 руб/куб.м.</t>
  </si>
  <si>
    <t>Тарифы: КГУП "Приморский водоканал " - для потребителей Ивановского СП на 1 полугодие 2017 года -20,39 руб/куб.м; на 2 полугодие - 20,86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</si>
  <si>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2017 года -16,54 руб/куб.м; на 2 полугодие - 17,0 руб/куб.м.</t>
  </si>
  <si>
    <t xml:space="preserve"> КГУП "Примтеплоэнерго" для потребителей Новошахтинского ГП на 1 полугодие 2017 года - 17,9 руб./куб.м; на 2 полугодие - 18,69 руб./куб.м  </t>
  </si>
  <si>
    <t xml:space="preserve"> Лимиты бюджетных средств на водоотведение  в 2017 году для 
учреждений, финансируемых из  средств местного бюджета</t>
  </si>
  <si>
    <r>
      <t xml:space="preserve">индекс-дефлятор - </t>
    </r>
    <r>
      <rPr>
        <sz val="10"/>
        <color indexed="10"/>
        <rFont val="Times New Roman"/>
        <family val="1"/>
      </rPr>
      <t>102,5</t>
    </r>
    <r>
      <rPr>
        <sz val="10"/>
        <rFont val="Times New Roman"/>
        <family val="1"/>
      </rPr>
      <t xml:space="preserve">% </t>
    </r>
  </si>
  <si>
    <t>Лимит на
2017 год</t>
  </si>
  <si>
    <t>сентябрь</t>
  </si>
  <si>
    <t>ММБУК ММР "МКИО"</t>
  </si>
  <si>
    <t xml:space="preserve"> руб.</t>
  </si>
  <si>
    <t>МКУ "УОТОД АММР"</t>
  </si>
  <si>
    <t>МКОУ СОШ  с. Осиновка</t>
  </si>
  <si>
    <t xml:space="preserve"> МКОУ СОШ с. Первомайское (с учетом ООШ с.Степное)</t>
  </si>
  <si>
    <t>МКОУ СОШ № 1     пос. Новошахтинский</t>
  </si>
  <si>
    <t>МОБУ СОШ  № 2     пос. Новошахтинский</t>
  </si>
  <si>
    <t>МДОБУ "Березка" (с.Михайловка)</t>
  </si>
  <si>
    <t>МДОБУ "Журавлик" с.Ивановка (с.Горное)</t>
  </si>
  <si>
    <t>МБОУ ДО "ДШИ" с.Михайловка для п.Новошахтинский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</si>
</sst>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6" t="s">
        <v>33</v>
      </c>
      <c r="K1" s="37"/>
      <c r="L1" s="37"/>
      <c r="M1" s="37"/>
      <c r="N1" s="37"/>
      <c r="O1" s="37"/>
    </row>
    <row r="2" spans="1:15" ht="37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9" ht="12.75" customHeight="1">
      <c r="A3" s="14"/>
      <c r="B3" s="14"/>
      <c r="C3" s="38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5"/>
      <c r="Q3" s="16"/>
      <c r="R3" s="16"/>
      <c r="S3" s="16"/>
    </row>
    <row r="4" spans="1:19" ht="12.75" customHeight="1">
      <c r="A4" s="14"/>
      <c r="B4" s="14"/>
      <c r="C4" s="38" t="s">
        <v>35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6"/>
      <c r="R4" s="16"/>
      <c r="S4" s="16"/>
    </row>
    <row r="5" spans="1:19" ht="23.25" customHeight="1">
      <c r="A5" s="14"/>
      <c r="B5" s="14"/>
      <c r="C5" s="39" t="s">
        <v>36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6"/>
      <c r="R5" s="16"/>
      <c r="S5" s="16"/>
    </row>
    <row r="6" spans="1:19" ht="12.75" customHeight="1">
      <c r="A6" s="14"/>
      <c r="B6" s="14"/>
      <c r="C6" s="41" t="s">
        <v>37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7"/>
      <c r="Q6" s="18"/>
      <c r="R6" s="18"/>
      <c r="S6" s="18"/>
    </row>
    <row r="7" spans="1:19" ht="12.75">
      <c r="A7" s="14"/>
      <c r="B7" s="14"/>
      <c r="C7" s="19" t="s">
        <v>39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43" t="s">
        <v>31</v>
      </c>
      <c r="B9" s="45" t="s">
        <v>9</v>
      </c>
      <c r="C9" s="46" t="s">
        <v>40</v>
      </c>
      <c r="D9" s="48" t="s">
        <v>30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  <c r="Q9" s="10"/>
      <c r="R9" s="10"/>
    </row>
    <row r="10" spans="1:15" ht="12.75">
      <c r="A10" s="44"/>
      <c r="B10" s="44"/>
      <c r="C10" s="47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41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6" t="s">
        <v>42</v>
      </c>
      <c r="B11" s="3" t="s">
        <v>17</v>
      </c>
      <c r="C11" s="13">
        <f aca="true" t="shared" si="0" ref="C11:C52">D11+E11+F11+G11+H11+I11+J11+K11+L11+M11+N11+O11</f>
        <v>96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27"/>
      <c r="B12" s="3" t="s">
        <v>43</v>
      </c>
      <c r="C12" s="13">
        <f t="shared" si="0"/>
        <v>1630.0800000000002</v>
      </c>
      <c r="D12" s="11">
        <f aca="true" t="shared" si="1" ref="D12:I12">D11*16.72</f>
        <v>133.76</v>
      </c>
      <c r="E12" s="11">
        <f t="shared" si="1"/>
        <v>133.76</v>
      </c>
      <c r="F12" s="11">
        <f t="shared" si="1"/>
        <v>133.76</v>
      </c>
      <c r="G12" s="11">
        <f t="shared" si="1"/>
        <v>133.76</v>
      </c>
      <c r="H12" s="11">
        <f t="shared" si="1"/>
        <v>133.76</v>
      </c>
      <c r="I12" s="11">
        <f t="shared" si="1"/>
        <v>133.76</v>
      </c>
      <c r="J12" s="11">
        <f aca="true" t="shared" si="2" ref="J12:O12">J11*17.24</f>
        <v>137.92</v>
      </c>
      <c r="K12" s="11">
        <f t="shared" si="2"/>
        <v>137.92</v>
      </c>
      <c r="L12" s="11">
        <f t="shared" si="2"/>
        <v>137.92</v>
      </c>
      <c r="M12" s="11">
        <f t="shared" si="2"/>
        <v>137.92</v>
      </c>
      <c r="N12" s="11">
        <f t="shared" si="2"/>
        <v>137.92</v>
      </c>
      <c r="O12" s="11">
        <f t="shared" si="2"/>
        <v>137.92</v>
      </c>
    </row>
    <row r="13" spans="1:15" s="4" customFormat="1" ht="17.25" customHeight="1">
      <c r="A13" s="26" t="s">
        <v>44</v>
      </c>
      <c r="B13" s="3" t="s">
        <v>4</v>
      </c>
      <c r="C13" s="13">
        <f t="shared" si="0"/>
        <v>648</v>
      </c>
      <c r="D13" s="11">
        <v>54</v>
      </c>
      <c r="E13" s="11">
        <v>54</v>
      </c>
      <c r="F13" s="11">
        <v>54</v>
      </c>
      <c r="G13" s="11">
        <v>54</v>
      </c>
      <c r="H13" s="11">
        <v>54</v>
      </c>
      <c r="I13" s="11">
        <v>54</v>
      </c>
      <c r="J13" s="11">
        <v>54</v>
      </c>
      <c r="K13" s="11">
        <v>54</v>
      </c>
      <c r="L13" s="11">
        <v>54</v>
      </c>
      <c r="M13" s="11">
        <v>54</v>
      </c>
      <c r="N13" s="11">
        <v>54</v>
      </c>
      <c r="O13" s="11">
        <v>54</v>
      </c>
    </row>
    <row r="14" spans="1:15" s="4" customFormat="1" ht="17.25" customHeight="1">
      <c r="A14" s="27"/>
      <c r="B14" s="3" t="s">
        <v>8</v>
      </c>
      <c r="C14" s="13">
        <f t="shared" si="0"/>
        <v>11003.039999999997</v>
      </c>
      <c r="D14" s="11">
        <f aca="true" t="shared" si="3" ref="D14:I14">D13*16.72</f>
        <v>902.8799999999999</v>
      </c>
      <c r="E14" s="11">
        <f t="shared" si="3"/>
        <v>902.8799999999999</v>
      </c>
      <c r="F14" s="11">
        <f t="shared" si="3"/>
        <v>902.8799999999999</v>
      </c>
      <c r="G14" s="11">
        <f t="shared" si="3"/>
        <v>902.8799999999999</v>
      </c>
      <c r="H14" s="11">
        <f t="shared" si="3"/>
        <v>902.8799999999999</v>
      </c>
      <c r="I14" s="11">
        <f t="shared" si="3"/>
        <v>902.8799999999999</v>
      </c>
      <c r="J14" s="11">
        <f aca="true" t="shared" si="4" ref="J14:O14">J13*17.24</f>
        <v>930.9599999999999</v>
      </c>
      <c r="K14" s="11">
        <f t="shared" si="4"/>
        <v>930.9599999999999</v>
      </c>
      <c r="L14" s="11">
        <f t="shared" si="4"/>
        <v>930.9599999999999</v>
      </c>
      <c r="M14" s="11">
        <f t="shared" si="4"/>
        <v>930.9599999999999</v>
      </c>
      <c r="N14" s="11">
        <f t="shared" si="4"/>
        <v>930.9599999999999</v>
      </c>
      <c r="O14" s="11">
        <f t="shared" si="4"/>
        <v>930.9599999999999</v>
      </c>
    </row>
    <row r="15" spans="1:15" s="4" customFormat="1" ht="23.25" customHeight="1">
      <c r="A15" s="26" t="s">
        <v>51</v>
      </c>
      <c r="B15" s="3" t="s">
        <v>4</v>
      </c>
      <c r="C15" s="13">
        <f t="shared" si="0"/>
        <v>116.5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1</v>
      </c>
      <c r="J15" s="11">
        <v>1</v>
      </c>
      <c r="K15" s="11">
        <v>1</v>
      </c>
      <c r="L15" s="11">
        <v>25</v>
      </c>
      <c r="M15" s="11">
        <v>25</v>
      </c>
      <c r="N15" s="11">
        <v>25</v>
      </c>
      <c r="O15" s="11">
        <v>28.5</v>
      </c>
    </row>
    <row r="16" spans="1:15" s="4" customFormat="1" ht="27.75" customHeight="1">
      <c r="A16" s="27"/>
      <c r="B16" s="3" t="s">
        <v>43</v>
      </c>
      <c r="C16" s="13">
        <f t="shared" si="0"/>
        <v>2168.695</v>
      </c>
      <c r="D16" s="11">
        <f aca="true" t="shared" si="5" ref="D16:I16">D15*17.9</f>
        <v>35.8</v>
      </c>
      <c r="E16" s="11">
        <f t="shared" si="5"/>
        <v>35.8</v>
      </c>
      <c r="F16" s="11">
        <f t="shared" si="5"/>
        <v>35.8</v>
      </c>
      <c r="G16" s="11">
        <f t="shared" si="5"/>
        <v>35.8</v>
      </c>
      <c r="H16" s="11">
        <f t="shared" si="5"/>
        <v>35.8</v>
      </c>
      <c r="I16" s="11">
        <f t="shared" si="5"/>
        <v>17.9</v>
      </c>
      <c r="J16" s="11">
        <f aca="true" t="shared" si="6" ref="J16:O16">J15*18.69</f>
        <v>18.69</v>
      </c>
      <c r="K16" s="11">
        <f t="shared" si="6"/>
        <v>18.69</v>
      </c>
      <c r="L16" s="11">
        <f t="shared" si="6"/>
        <v>467.25000000000006</v>
      </c>
      <c r="M16" s="11">
        <f t="shared" si="6"/>
        <v>467.25000000000006</v>
      </c>
      <c r="N16" s="11">
        <f t="shared" si="6"/>
        <v>467.25000000000006</v>
      </c>
      <c r="O16" s="11">
        <f t="shared" si="6"/>
        <v>532.6650000000001</v>
      </c>
    </row>
    <row r="17" spans="1:15" s="22" customFormat="1" ht="15.75" customHeight="1">
      <c r="A17" s="26" t="s">
        <v>18</v>
      </c>
      <c r="B17" s="3" t="s">
        <v>4</v>
      </c>
      <c r="C17" s="13">
        <f t="shared" si="0"/>
        <v>1200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</row>
    <row r="18" spans="1:15" s="22" customFormat="1" ht="16.5" customHeight="1">
      <c r="A18" s="27"/>
      <c r="B18" s="3" t="s">
        <v>43</v>
      </c>
      <c r="C18" s="13">
        <f t="shared" si="0"/>
        <v>24750</v>
      </c>
      <c r="D18" s="11">
        <f aca="true" t="shared" si="7" ref="D18:I18">D17*20.39</f>
        <v>2039</v>
      </c>
      <c r="E18" s="11">
        <f t="shared" si="7"/>
        <v>2039</v>
      </c>
      <c r="F18" s="11">
        <f t="shared" si="7"/>
        <v>2039</v>
      </c>
      <c r="G18" s="11">
        <f t="shared" si="7"/>
        <v>2039</v>
      </c>
      <c r="H18" s="11">
        <f t="shared" si="7"/>
        <v>2039</v>
      </c>
      <c r="I18" s="11">
        <f t="shared" si="7"/>
        <v>2039</v>
      </c>
      <c r="J18" s="11">
        <f aca="true" t="shared" si="8" ref="J18:O18">J17*20.86</f>
        <v>2086</v>
      </c>
      <c r="K18" s="11">
        <f t="shared" si="8"/>
        <v>2086</v>
      </c>
      <c r="L18" s="11">
        <f t="shared" si="8"/>
        <v>2086</v>
      </c>
      <c r="M18" s="11">
        <f t="shared" si="8"/>
        <v>2086</v>
      </c>
      <c r="N18" s="11">
        <f t="shared" si="8"/>
        <v>2086</v>
      </c>
      <c r="O18" s="11">
        <f t="shared" si="8"/>
        <v>2086</v>
      </c>
    </row>
    <row r="19" spans="1:15" s="22" customFormat="1" ht="15.75" customHeight="1">
      <c r="A19" s="26" t="s">
        <v>19</v>
      </c>
      <c r="B19" s="3" t="s">
        <v>4</v>
      </c>
      <c r="C19" s="13">
        <f t="shared" si="0"/>
        <v>200.00000000000006</v>
      </c>
      <c r="D19" s="11">
        <v>16.67</v>
      </c>
      <c r="E19" s="11">
        <v>16.67</v>
      </c>
      <c r="F19" s="11">
        <v>16.67</v>
      </c>
      <c r="G19" s="11">
        <v>16.67</v>
      </c>
      <c r="H19" s="11">
        <v>16.67</v>
      </c>
      <c r="I19" s="11">
        <v>16.65</v>
      </c>
      <c r="J19" s="11">
        <v>16.67</v>
      </c>
      <c r="K19" s="11">
        <v>16.65</v>
      </c>
      <c r="L19" s="11">
        <v>16.67</v>
      </c>
      <c r="M19" s="11">
        <v>16.67</v>
      </c>
      <c r="N19" s="11">
        <v>16.67</v>
      </c>
      <c r="O19" s="11">
        <v>16.67</v>
      </c>
    </row>
    <row r="20" spans="1:15" s="22" customFormat="1" ht="15.75" customHeight="1">
      <c r="A20" s="27"/>
      <c r="B20" s="3" t="s">
        <v>8</v>
      </c>
      <c r="C20" s="13">
        <f t="shared" si="0"/>
        <v>3353.9999999999995</v>
      </c>
      <c r="D20" s="11">
        <f aca="true" t="shared" si="9" ref="D20:I20">D19*16.54</f>
        <v>275.72180000000003</v>
      </c>
      <c r="E20" s="11">
        <f t="shared" si="9"/>
        <v>275.72180000000003</v>
      </c>
      <c r="F20" s="11">
        <f t="shared" si="9"/>
        <v>275.72180000000003</v>
      </c>
      <c r="G20" s="11">
        <f t="shared" si="9"/>
        <v>275.72180000000003</v>
      </c>
      <c r="H20" s="11">
        <f t="shared" si="9"/>
        <v>275.72180000000003</v>
      </c>
      <c r="I20" s="11">
        <f t="shared" si="9"/>
        <v>275.39099999999996</v>
      </c>
      <c r="J20" s="11">
        <f aca="true" t="shared" si="10" ref="J20:O20">J19*17</f>
        <v>283.39000000000004</v>
      </c>
      <c r="K20" s="11">
        <f t="shared" si="10"/>
        <v>283.04999999999995</v>
      </c>
      <c r="L20" s="11">
        <f t="shared" si="10"/>
        <v>283.39000000000004</v>
      </c>
      <c r="M20" s="11">
        <f t="shared" si="10"/>
        <v>283.39000000000004</v>
      </c>
      <c r="N20" s="11">
        <f t="shared" si="10"/>
        <v>283.39000000000004</v>
      </c>
      <c r="O20" s="11">
        <f t="shared" si="10"/>
        <v>283.39000000000004</v>
      </c>
    </row>
    <row r="21" spans="1:15" s="22" customFormat="1" ht="15.75" customHeight="1">
      <c r="A21" s="26" t="s">
        <v>20</v>
      </c>
      <c r="B21" s="3" t="s">
        <v>4</v>
      </c>
      <c r="C21" s="13">
        <f>D21+E21+F21+G21+H21+I21+J21+K21+L21+M21+N21+O21</f>
        <v>240</v>
      </c>
      <c r="D21" s="11">
        <v>20</v>
      </c>
      <c r="E21" s="11">
        <v>20</v>
      </c>
      <c r="F21" s="11">
        <v>20</v>
      </c>
      <c r="G21" s="11">
        <v>20</v>
      </c>
      <c r="H21" s="11">
        <v>20</v>
      </c>
      <c r="I21" s="11">
        <v>20</v>
      </c>
      <c r="J21" s="11">
        <v>20</v>
      </c>
      <c r="K21" s="11">
        <v>20</v>
      </c>
      <c r="L21" s="11">
        <v>20</v>
      </c>
      <c r="M21" s="11">
        <v>20</v>
      </c>
      <c r="N21" s="11">
        <v>20</v>
      </c>
      <c r="O21" s="11">
        <v>20</v>
      </c>
    </row>
    <row r="22" spans="1:15" s="22" customFormat="1" ht="18.75" customHeight="1">
      <c r="A22" s="27"/>
      <c r="B22" s="3" t="s">
        <v>8</v>
      </c>
      <c r="C22" s="13">
        <f>D22+E22+F22+G22+H22+I22+J22+K22+L22+M22+N22+O22</f>
        <v>4024.7999999999997</v>
      </c>
      <c r="D22" s="11">
        <f aca="true" t="shared" si="11" ref="D22:I22">D21*16.54</f>
        <v>330.79999999999995</v>
      </c>
      <c r="E22" s="11">
        <f t="shared" si="11"/>
        <v>330.79999999999995</v>
      </c>
      <c r="F22" s="11">
        <f t="shared" si="11"/>
        <v>330.79999999999995</v>
      </c>
      <c r="G22" s="11">
        <f t="shared" si="11"/>
        <v>330.79999999999995</v>
      </c>
      <c r="H22" s="11">
        <f t="shared" si="11"/>
        <v>330.79999999999995</v>
      </c>
      <c r="I22" s="11">
        <f t="shared" si="11"/>
        <v>330.79999999999995</v>
      </c>
      <c r="J22" s="11">
        <f aca="true" t="shared" si="12" ref="J22:O22">J21*17</f>
        <v>340</v>
      </c>
      <c r="K22" s="11">
        <f t="shared" si="12"/>
        <v>340</v>
      </c>
      <c r="L22" s="11">
        <f t="shared" si="12"/>
        <v>340</v>
      </c>
      <c r="M22" s="11">
        <f t="shared" si="12"/>
        <v>340</v>
      </c>
      <c r="N22" s="11">
        <f t="shared" si="12"/>
        <v>340</v>
      </c>
      <c r="O22" s="11">
        <f t="shared" si="12"/>
        <v>340</v>
      </c>
    </row>
    <row r="23" spans="1:15" s="4" customFormat="1" ht="18.75" customHeight="1">
      <c r="A23" s="26" t="s">
        <v>21</v>
      </c>
      <c r="B23" s="3" t="s">
        <v>4</v>
      </c>
      <c r="C23" s="13">
        <f t="shared" si="0"/>
        <v>2500</v>
      </c>
      <c r="D23" s="11">
        <v>208.33</v>
      </c>
      <c r="E23" s="11">
        <v>208.33</v>
      </c>
      <c r="F23" s="11">
        <v>208.34</v>
      </c>
      <c r="G23" s="11">
        <v>208.33</v>
      </c>
      <c r="H23" s="11">
        <v>208.33</v>
      </c>
      <c r="I23" s="11">
        <v>208.34</v>
      </c>
      <c r="J23" s="11">
        <v>208.33</v>
      </c>
      <c r="K23" s="11">
        <v>208.33</v>
      </c>
      <c r="L23" s="11">
        <v>208.34</v>
      </c>
      <c r="M23" s="11">
        <v>208.33</v>
      </c>
      <c r="N23" s="11">
        <v>208.33</v>
      </c>
      <c r="O23" s="11">
        <v>208.34</v>
      </c>
    </row>
    <row r="24" spans="1:15" s="4" customFormat="1" ht="22.5" customHeight="1">
      <c r="A24" s="27"/>
      <c r="B24" s="3" t="s">
        <v>43</v>
      </c>
      <c r="C24" s="13">
        <f t="shared" si="0"/>
        <v>42450</v>
      </c>
      <c r="D24" s="11">
        <f aca="true" t="shared" si="13" ref="D24:I24">D23*16.72</f>
        <v>3483.2776</v>
      </c>
      <c r="E24" s="11">
        <f t="shared" si="13"/>
        <v>3483.2776</v>
      </c>
      <c r="F24" s="11">
        <f t="shared" si="13"/>
        <v>3483.4447999999998</v>
      </c>
      <c r="G24" s="11">
        <f t="shared" si="13"/>
        <v>3483.2776</v>
      </c>
      <c r="H24" s="11">
        <f t="shared" si="13"/>
        <v>3483.2776</v>
      </c>
      <c r="I24" s="11">
        <f t="shared" si="13"/>
        <v>3483.4447999999998</v>
      </c>
      <c r="J24" s="11">
        <f aca="true" t="shared" si="14" ref="J24:O24">J23*17.24</f>
        <v>3591.6092</v>
      </c>
      <c r="K24" s="11">
        <f t="shared" si="14"/>
        <v>3591.6092</v>
      </c>
      <c r="L24" s="11">
        <f t="shared" si="14"/>
        <v>3591.7816</v>
      </c>
      <c r="M24" s="11">
        <f t="shared" si="14"/>
        <v>3591.6092</v>
      </c>
      <c r="N24" s="11">
        <f t="shared" si="14"/>
        <v>3591.6092</v>
      </c>
      <c r="O24" s="11">
        <f t="shared" si="14"/>
        <v>3591.7816</v>
      </c>
    </row>
    <row r="25" spans="1:15" s="4" customFormat="1" ht="15.75" customHeight="1">
      <c r="A25" s="26" t="s">
        <v>45</v>
      </c>
      <c r="B25" s="3" t="s">
        <v>4</v>
      </c>
      <c r="C25" s="13">
        <f t="shared" si="0"/>
        <v>500</v>
      </c>
      <c r="D25" s="12">
        <v>41.67</v>
      </c>
      <c r="E25" s="12">
        <v>41.67</v>
      </c>
      <c r="F25" s="12">
        <v>41.66</v>
      </c>
      <c r="G25" s="12">
        <v>41.67</v>
      </c>
      <c r="H25" s="12">
        <v>41.67</v>
      </c>
      <c r="I25" s="12">
        <v>41.66</v>
      </c>
      <c r="J25" s="12">
        <v>41.67</v>
      </c>
      <c r="K25" s="12">
        <v>41.67</v>
      </c>
      <c r="L25" s="12">
        <v>41.66</v>
      </c>
      <c r="M25" s="12">
        <v>41.67</v>
      </c>
      <c r="N25" s="12">
        <v>41.67</v>
      </c>
      <c r="O25" s="12">
        <v>41.66</v>
      </c>
    </row>
    <row r="26" spans="1:15" s="4" customFormat="1" ht="12.75" customHeight="1">
      <c r="A26" s="27"/>
      <c r="B26" s="3" t="s">
        <v>8</v>
      </c>
      <c r="C26" s="13">
        <f t="shared" si="0"/>
        <v>8385.000000000002</v>
      </c>
      <c r="D26" s="11">
        <f aca="true" t="shared" si="15" ref="D26:I26">D25*16.54</f>
        <v>689.2218</v>
      </c>
      <c r="E26" s="11">
        <f t="shared" si="15"/>
        <v>689.2218</v>
      </c>
      <c r="F26" s="11">
        <f t="shared" si="15"/>
        <v>689.0563999999999</v>
      </c>
      <c r="G26" s="11">
        <f t="shared" si="15"/>
        <v>689.2218</v>
      </c>
      <c r="H26" s="11">
        <f t="shared" si="15"/>
        <v>689.2218</v>
      </c>
      <c r="I26" s="11">
        <f t="shared" si="15"/>
        <v>689.0563999999999</v>
      </c>
      <c r="J26" s="11">
        <f aca="true" t="shared" si="16" ref="J26:O26">J25*17</f>
        <v>708.39</v>
      </c>
      <c r="K26" s="11">
        <f t="shared" si="16"/>
        <v>708.39</v>
      </c>
      <c r="L26" s="11">
        <f t="shared" si="16"/>
        <v>708.2199999999999</v>
      </c>
      <c r="M26" s="11">
        <f t="shared" si="16"/>
        <v>708.39</v>
      </c>
      <c r="N26" s="11">
        <f t="shared" si="16"/>
        <v>708.39</v>
      </c>
      <c r="O26" s="11">
        <f t="shared" si="16"/>
        <v>708.2199999999999</v>
      </c>
    </row>
    <row r="27" spans="1:15" s="4" customFormat="1" ht="24.75" customHeight="1">
      <c r="A27" s="26" t="s">
        <v>46</v>
      </c>
      <c r="B27" s="3" t="s">
        <v>4</v>
      </c>
      <c r="C27" s="13">
        <f t="shared" si="0"/>
        <v>795</v>
      </c>
      <c r="D27" s="12">
        <v>66.25</v>
      </c>
      <c r="E27" s="12">
        <v>66.25</v>
      </c>
      <c r="F27" s="12">
        <v>66.25</v>
      </c>
      <c r="G27" s="12">
        <v>66.25</v>
      </c>
      <c r="H27" s="12">
        <v>66.25</v>
      </c>
      <c r="I27" s="12">
        <v>66.25</v>
      </c>
      <c r="J27" s="12">
        <v>66.25</v>
      </c>
      <c r="K27" s="12">
        <v>66.25</v>
      </c>
      <c r="L27" s="12">
        <v>66.25</v>
      </c>
      <c r="M27" s="12">
        <v>66.25</v>
      </c>
      <c r="N27" s="12">
        <v>66.25</v>
      </c>
      <c r="O27" s="12">
        <v>66.25</v>
      </c>
    </row>
    <row r="28" spans="1:15" s="4" customFormat="1" ht="25.5" customHeight="1">
      <c r="A28" s="27"/>
      <c r="B28" s="3" t="s">
        <v>43</v>
      </c>
      <c r="C28" s="13">
        <f t="shared" si="0"/>
        <v>13332.149999999998</v>
      </c>
      <c r="D28" s="11">
        <f aca="true" t="shared" si="17" ref="D28:I28">D27*16.54</f>
        <v>1095.7749999999999</v>
      </c>
      <c r="E28" s="11">
        <f t="shared" si="17"/>
        <v>1095.7749999999999</v>
      </c>
      <c r="F28" s="11">
        <f t="shared" si="17"/>
        <v>1095.7749999999999</v>
      </c>
      <c r="G28" s="11">
        <f t="shared" si="17"/>
        <v>1095.7749999999999</v>
      </c>
      <c r="H28" s="11">
        <f t="shared" si="17"/>
        <v>1095.7749999999999</v>
      </c>
      <c r="I28" s="11">
        <f t="shared" si="17"/>
        <v>1095.7749999999999</v>
      </c>
      <c r="J28" s="11">
        <f aca="true" t="shared" si="18" ref="J28:O28">J27*17</f>
        <v>1126.25</v>
      </c>
      <c r="K28" s="11">
        <f t="shared" si="18"/>
        <v>1126.25</v>
      </c>
      <c r="L28" s="11">
        <f t="shared" si="18"/>
        <v>1126.25</v>
      </c>
      <c r="M28" s="11">
        <f t="shared" si="18"/>
        <v>1126.25</v>
      </c>
      <c r="N28" s="11">
        <f t="shared" si="18"/>
        <v>1126.25</v>
      </c>
      <c r="O28" s="11">
        <f t="shared" si="18"/>
        <v>1126.25</v>
      </c>
    </row>
    <row r="29" spans="1:15" s="22" customFormat="1" ht="15.75" customHeight="1">
      <c r="A29" s="26" t="s">
        <v>22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7"/>
      <c r="B30" s="3" t="s">
        <v>43</v>
      </c>
      <c r="C30" s="13">
        <f t="shared" si="0"/>
        <v>6187.5</v>
      </c>
      <c r="D30" s="11">
        <f aca="true" t="shared" si="19" ref="D30:I30">D29*20.39</f>
        <v>509.75</v>
      </c>
      <c r="E30" s="11">
        <f t="shared" si="19"/>
        <v>509.75</v>
      </c>
      <c r="F30" s="11">
        <f t="shared" si="19"/>
        <v>509.75</v>
      </c>
      <c r="G30" s="11">
        <f t="shared" si="19"/>
        <v>509.75</v>
      </c>
      <c r="H30" s="11">
        <f t="shared" si="19"/>
        <v>509.75</v>
      </c>
      <c r="I30" s="11">
        <f t="shared" si="19"/>
        <v>509.75</v>
      </c>
      <c r="J30" s="11">
        <f aca="true" t="shared" si="20" ref="J30:O30">J29*20.86</f>
        <v>521.5</v>
      </c>
      <c r="K30" s="11">
        <f t="shared" si="20"/>
        <v>521.5</v>
      </c>
      <c r="L30" s="11">
        <f t="shared" si="20"/>
        <v>521.5</v>
      </c>
      <c r="M30" s="11">
        <f t="shared" si="20"/>
        <v>521.5</v>
      </c>
      <c r="N30" s="11">
        <f t="shared" si="20"/>
        <v>521.5</v>
      </c>
      <c r="O30" s="11">
        <f t="shared" si="20"/>
        <v>521.5</v>
      </c>
    </row>
    <row r="31" spans="1:15" s="4" customFormat="1" ht="15.75" customHeight="1">
      <c r="A31" s="26" t="s">
        <v>47</v>
      </c>
      <c r="B31" s="3" t="s">
        <v>4</v>
      </c>
      <c r="C31" s="13">
        <f t="shared" si="0"/>
        <v>600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</row>
    <row r="32" spans="1:15" s="4" customFormat="1" ht="24.75" customHeight="1">
      <c r="A32" s="27"/>
      <c r="B32" s="3" t="s">
        <v>43</v>
      </c>
      <c r="C32" s="13">
        <f t="shared" si="0"/>
        <v>10977</v>
      </c>
      <c r="D32" s="11">
        <f aca="true" t="shared" si="21" ref="D32:I32">D31*17.9</f>
        <v>894.9999999999999</v>
      </c>
      <c r="E32" s="11">
        <f t="shared" si="21"/>
        <v>894.9999999999999</v>
      </c>
      <c r="F32" s="11">
        <f t="shared" si="21"/>
        <v>894.9999999999999</v>
      </c>
      <c r="G32" s="11">
        <f t="shared" si="21"/>
        <v>894.9999999999999</v>
      </c>
      <c r="H32" s="11">
        <f t="shared" si="21"/>
        <v>894.9999999999999</v>
      </c>
      <c r="I32" s="11">
        <f t="shared" si="21"/>
        <v>894.9999999999999</v>
      </c>
      <c r="J32" s="11">
        <f aca="true" t="shared" si="22" ref="J32:O32">J31*18.69</f>
        <v>934.5000000000001</v>
      </c>
      <c r="K32" s="11">
        <f t="shared" si="22"/>
        <v>934.5000000000001</v>
      </c>
      <c r="L32" s="11">
        <f t="shared" si="22"/>
        <v>934.5000000000001</v>
      </c>
      <c r="M32" s="11">
        <f t="shared" si="22"/>
        <v>934.5000000000001</v>
      </c>
      <c r="N32" s="11">
        <f t="shared" si="22"/>
        <v>934.5000000000001</v>
      </c>
      <c r="O32" s="11">
        <f t="shared" si="22"/>
        <v>934.5000000000001</v>
      </c>
    </row>
    <row r="33" spans="1:15" s="4" customFormat="1" ht="19.5" customHeight="1">
      <c r="A33" s="26" t="s">
        <v>48</v>
      </c>
      <c r="B33" s="3" t="s">
        <v>4</v>
      </c>
      <c r="C33" s="13">
        <f t="shared" si="0"/>
        <v>866.0699999999999</v>
      </c>
      <c r="D33" s="11">
        <v>72.17</v>
      </c>
      <c r="E33" s="11">
        <v>72.17</v>
      </c>
      <c r="F33" s="11">
        <v>72.17</v>
      </c>
      <c r="G33" s="11">
        <v>72.18</v>
      </c>
      <c r="H33" s="11">
        <v>72.17</v>
      </c>
      <c r="I33" s="11">
        <v>72.17</v>
      </c>
      <c r="J33" s="11">
        <v>72.17</v>
      </c>
      <c r="K33" s="11">
        <v>72.18</v>
      </c>
      <c r="L33" s="11">
        <v>72.17</v>
      </c>
      <c r="M33" s="11">
        <v>72.17</v>
      </c>
      <c r="N33" s="11">
        <v>72.17</v>
      </c>
      <c r="O33" s="11">
        <v>72.18</v>
      </c>
    </row>
    <row r="34" spans="1:15" s="4" customFormat="1" ht="24.75" customHeight="1">
      <c r="A34" s="27"/>
      <c r="B34" s="3" t="s">
        <v>8</v>
      </c>
      <c r="C34" s="13">
        <f t="shared" si="0"/>
        <v>15844.754599999998</v>
      </c>
      <c r="D34" s="11">
        <f aca="true" t="shared" si="23" ref="D34:I34">D33*17.9</f>
        <v>1291.8429999999998</v>
      </c>
      <c r="E34" s="11">
        <f t="shared" si="23"/>
        <v>1291.8429999999998</v>
      </c>
      <c r="F34" s="11">
        <f t="shared" si="23"/>
        <v>1291.8429999999998</v>
      </c>
      <c r="G34" s="11">
        <f t="shared" si="23"/>
        <v>1292.022</v>
      </c>
      <c r="H34" s="11">
        <f t="shared" si="23"/>
        <v>1291.8429999999998</v>
      </c>
      <c r="I34" s="11">
        <f t="shared" si="23"/>
        <v>1291.8429999999998</v>
      </c>
      <c r="J34" s="11">
        <f aca="true" t="shared" si="24" ref="J34:O34">J33*18.69</f>
        <v>1348.8573000000001</v>
      </c>
      <c r="K34" s="11">
        <f t="shared" si="24"/>
        <v>1349.0442000000003</v>
      </c>
      <c r="L34" s="11">
        <f t="shared" si="24"/>
        <v>1348.8573000000001</v>
      </c>
      <c r="M34" s="11">
        <f t="shared" si="24"/>
        <v>1348.8573000000001</v>
      </c>
      <c r="N34" s="11">
        <f t="shared" si="24"/>
        <v>1348.8573000000001</v>
      </c>
      <c r="O34" s="11">
        <f t="shared" si="24"/>
        <v>1349.0442000000003</v>
      </c>
    </row>
    <row r="35" spans="1:15" s="6" customFormat="1" ht="12.75">
      <c r="A35" s="24" t="s">
        <v>5</v>
      </c>
      <c r="B35" s="7" t="s">
        <v>4</v>
      </c>
      <c r="C35" s="13">
        <f>C17+C19+C21+C23+C25+C27+C29+C31+C33</f>
        <v>7201.07</v>
      </c>
      <c r="D35" s="13">
        <f aca="true" t="shared" si="25" ref="D35:O35">D17+D19+D21+D23+D25+D27+D29+D31+D33</f>
        <v>600.09</v>
      </c>
      <c r="E35" s="13">
        <f t="shared" si="25"/>
        <v>600.09</v>
      </c>
      <c r="F35" s="13">
        <f t="shared" si="25"/>
        <v>600.0899999999999</v>
      </c>
      <c r="G35" s="13">
        <f t="shared" si="25"/>
        <v>600.1000000000001</v>
      </c>
      <c r="H35" s="13">
        <f t="shared" si="25"/>
        <v>600.09</v>
      </c>
      <c r="I35" s="13">
        <f t="shared" si="25"/>
        <v>600.0699999999999</v>
      </c>
      <c r="J35" s="13">
        <f t="shared" si="25"/>
        <v>600.09</v>
      </c>
      <c r="K35" s="13">
        <f t="shared" si="25"/>
        <v>600.0800000000002</v>
      </c>
      <c r="L35" s="13">
        <f t="shared" si="25"/>
        <v>600.0899999999999</v>
      </c>
      <c r="M35" s="13">
        <f t="shared" si="25"/>
        <v>600.09</v>
      </c>
      <c r="N35" s="13">
        <f t="shared" si="25"/>
        <v>600.09</v>
      </c>
      <c r="O35" s="13">
        <f t="shared" si="25"/>
        <v>600.0999999999999</v>
      </c>
    </row>
    <row r="36" spans="1:15" s="6" customFormat="1" ht="12.75">
      <c r="A36" s="25"/>
      <c r="B36" s="7" t="s">
        <v>43</v>
      </c>
      <c r="C36" s="13">
        <f>C18+C20+C22+C24+C26+C28+C30+C32+C34</f>
        <v>129305.2046</v>
      </c>
      <c r="D36" s="13">
        <f aca="true" t="shared" si="26" ref="D36:O36">D18+D20+D22+D24+D26+D28+D30+D32+D34</f>
        <v>10610.389200000001</v>
      </c>
      <c r="E36" s="13">
        <f t="shared" si="26"/>
        <v>10610.389200000001</v>
      </c>
      <c r="F36" s="13">
        <f t="shared" si="26"/>
        <v>10610.391</v>
      </c>
      <c r="G36" s="13">
        <f t="shared" si="26"/>
        <v>10610.568200000002</v>
      </c>
      <c r="H36" s="13">
        <f t="shared" si="26"/>
        <v>10610.389200000001</v>
      </c>
      <c r="I36" s="13">
        <f t="shared" si="26"/>
        <v>10610.0602</v>
      </c>
      <c r="J36" s="13">
        <f t="shared" si="26"/>
        <v>10940.496500000001</v>
      </c>
      <c r="K36" s="13">
        <f t="shared" si="26"/>
        <v>10940.343400000002</v>
      </c>
      <c r="L36" s="13">
        <f t="shared" si="26"/>
        <v>10940.498899999999</v>
      </c>
      <c r="M36" s="13">
        <f t="shared" si="26"/>
        <v>10940.496500000001</v>
      </c>
      <c r="N36" s="13">
        <f t="shared" si="26"/>
        <v>10940.496500000001</v>
      </c>
      <c r="O36" s="13">
        <f t="shared" si="26"/>
        <v>10940.6858</v>
      </c>
    </row>
    <row r="37" spans="1:15" s="4" customFormat="1" ht="12.75">
      <c r="A37" s="26" t="s">
        <v>24</v>
      </c>
      <c r="B37" s="3" t="s">
        <v>4</v>
      </c>
      <c r="C37" s="13">
        <f t="shared" si="0"/>
        <v>850.0000000000001</v>
      </c>
      <c r="D37" s="11">
        <v>70.83</v>
      </c>
      <c r="E37" s="11">
        <v>70.83</v>
      </c>
      <c r="F37" s="11">
        <v>70.84</v>
      </c>
      <c r="G37" s="11">
        <v>70.83</v>
      </c>
      <c r="H37" s="11">
        <v>70.83</v>
      </c>
      <c r="I37" s="11">
        <v>70.84</v>
      </c>
      <c r="J37" s="11">
        <v>70.83</v>
      </c>
      <c r="K37" s="11">
        <v>70.83</v>
      </c>
      <c r="L37" s="11">
        <v>70.84</v>
      </c>
      <c r="M37" s="11">
        <v>70.83</v>
      </c>
      <c r="N37" s="11">
        <v>70.83</v>
      </c>
      <c r="O37" s="11">
        <v>70.84</v>
      </c>
    </row>
    <row r="38" spans="1:15" s="4" customFormat="1" ht="12.75">
      <c r="A38" s="27"/>
      <c r="B38" s="3" t="s">
        <v>8</v>
      </c>
      <c r="C38" s="13">
        <f t="shared" si="0"/>
        <v>14432.999999999998</v>
      </c>
      <c r="D38" s="11">
        <f aca="true" t="shared" si="27" ref="D38:I38">D37*16.72</f>
        <v>1184.2776</v>
      </c>
      <c r="E38" s="11">
        <f t="shared" si="27"/>
        <v>1184.2776</v>
      </c>
      <c r="F38" s="11">
        <f t="shared" si="27"/>
        <v>1184.4448</v>
      </c>
      <c r="G38" s="11">
        <f t="shared" si="27"/>
        <v>1184.2776</v>
      </c>
      <c r="H38" s="11">
        <f t="shared" si="27"/>
        <v>1184.2776</v>
      </c>
      <c r="I38" s="11">
        <f t="shared" si="27"/>
        <v>1184.4448</v>
      </c>
      <c r="J38" s="11">
        <f aca="true" t="shared" si="28" ref="J38:O38">J37*17.24</f>
        <v>1221.1091999999999</v>
      </c>
      <c r="K38" s="11">
        <f t="shared" si="28"/>
        <v>1221.1091999999999</v>
      </c>
      <c r="L38" s="11">
        <f t="shared" si="28"/>
        <v>1221.2816</v>
      </c>
      <c r="M38" s="11">
        <f t="shared" si="28"/>
        <v>1221.1091999999999</v>
      </c>
      <c r="N38" s="11">
        <f t="shared" si="28"/>
        <v>1221.1091999999999</v>
      </c>
      <c r="O38" s="11">
        <f t="shared" si="28"/>
        <v>1221.2816</v>
      </c>
    </row>
    <row r="39" spans="1:15" s="22" customFormat="1" ht="12.75">
      <c r="A39" s="28" t="s">
        <v>25</v>
      </c>
      <c r="B39" s="3" t="s">
        <v>4</v>
      </c>
      <c r="C39" s="13">
        <f t="shared" si="0"/>
        <v>1751.6100000000001</v>
      </c>
      <c r="D39" s="12">
        <v>145.97</v>
      </c>
      <c r="E39" s="12">
        <v>145.97</v>
      </c>
      <c r="F39" s="12">
        <v>145.97</v>
      </c>
      <c r="G39" s="12">
        <v>145.96</v>
      </c>
      <c r="H39" s="12">
        <v>145.97</v>
      </c>
      <c r="I39" s="12">
        <v>145.97</v>
      </c>
      <c r="J39" s="12">
        <v>145.97</v>
      </c>
      <c r="K39" s="12">
        <v>145.96</v>
      </c>
      <c r="L39" s="12">
        <v>145.97</v>
      </c>
      <c r="M39" s="12">
        <v>145.97</v>
      </c>
      <c r="N39" s="12">
        <v>145.97</v>
      </c>
      <c r="O39" s="12">
        <v>145.96</v>
      </c>
    </row>
    <row r="40" spans="1:15" s="22" customFormat="1" ht="12.75">
      <c r="A40" s="29"/>
      <c r="B40" s="3" t="s">
        <v>8</v>
      </c>
      <c r="C40" s="13">
        <f t="shared" si="0"/>
        <v>32045.700999999997</v>
      </c>
      <c r="D40" s="11">
        <f aca="true" t="shared" si="29" ref="D40:I40">D39*17.9</f>
        <v>2612.863</v>
      </c>
      <c r="E40" s="11">
        <f t="shared" si="29"/>
        <v>2612.863</v>
      </c>
      <c r="F40" s="11">
        <f t="shared" si="29"/>
        <v>2612.863</v>
      </c>
      <c r="G40" s="11">
        <f t="shared" si="29"/>
        <v>2612.6839999999997</v>
      </c>
      <c r="H40" s="11">
        <f t="shared" si="29"/>
        <v>2612.863</v>
      </c>
      <c r="I40" s="11">
        <f t="shared" si="29"/>
        <v>2612.863</v>
      </c>
      <c r="J40" s="11">
        <f aca="true" t="shared" si="30" ref="J40:O40">J39*18.69</f>
        <v>2728.1793000000002</v>
      </c>
      <c r="K40" s="11">
        <f t="shared" si="30"/>
        <v>2727.9924000000005</v>
      </c>
      <c r="L40" s="11">
        <f t="shared" si="30"/>
        <v>2728.1793000000002</v>
      </c>
      <c r="M40" s="11">
        <f t="shared" si="30"/>
        <v>2728.1793000000002</v>
      </c>
      <c r="N40" s="11">
        <f t="shared" si="30"/>
        <v>2728.1793000000002</v>
      </c>
      <c r="O40" s="11">
        <f t="shared" si="30"/>
        <v>2727.9924000000005</v>
      </c>
    </row>
    <row r="41" spans="1:15" s="22" customFormat="1" ht="15.75" customHeight="1">
      <c r="A41" s="28" t="s">
        <v>26</v>
      </c>
      <c r="B41" s="3" t="s">
        <v>4</v>
      </c>
      <c r="C41" s="13">
        <f t="shared" si="0"/>
        <v>1725.4299999999998</v>
      </c>
      <c r="D41" s="12">
        <v>143.79</v>
      </c>
      <c r="E41" s="12">
        <v>143.78</v>
      </c>
      <c r="F41" s="12">
        <v>143.79</v>
      </c>
      <c r="G41" s="12">
        <v>143.78</v>
      </c>
      <c r="H41" s="12">
        <v>143.79</v>
      </c>
      <c r="I41" s="12">
        <v>143.78</v>
      </c>
      <c r="J41" s="12">
        <v>143.79</v>
      </c>
      <c r="K41" s="12">
        <v>143.78</v>
      </c>
      <c r="L41" s="12">
        <v>143.79</v>
      </c>
      <c r="M41" s="12">
        <v>143.79</v>
      </c>
      <c r="N41" s="12">
        <v>143.78</v>
      </c>
      <c r="O41" s="12">
        <v>143.79</v>
      </c>
    </row>
    <row r="42" spans="1:15" s="22" customFormat="1" ht="15.75" customHeight="1">
      <c r="A42" s="29"/>
      <c r="B42" s="3" t="s">
        <v>8</v>
      </c>
      <c r="C42" s="13">
        <f t="shared" si="0"/>
        <v>31566.745799999993</v>
      </c>
      <c r="D42" s="11">
        <f aca="true" t="shared" si="31" ref="D42:I42">D41*17.9</f>
        <v>2573.8409999999994</v>
      </c>
      <c r="E42" s="11">
        <f t="shared" si="31"/>
        <v>2573.662</v>
      </c>
      <c r="F42" s="11">
        <f t="shared" si="31"/>
        <v>2573.8409999999994</v>
      </c>
      <c r="G42" s="11">
        <f t="shared" si="31"/>
        <v>2573.662</v>
      </c>
      <c r="H42" s="11">
        <f t="shared" si="31"/>
        <v>2573.8409999999994</v>
      </c>
      <c r="I42" s="11">
        <f t="shared" si="31"/>
        <v>2573.662</v>
      </c>
      <c r="J42" s="11">
        <f aca="true" t="shared" si="32" ref="J42:O42">J41*18.69</f>
        <v>2687.4351</v>
      </c>
      <c r="K42" s="11">
        <f t="shared" si="32"/>
        <v>2687.2482</v>
      </c>
      <c r="L42" s="11">
        <f t="shared" si="32"/>
        <v>2687.4351</v>
      </c>
      <c r="M42" s="11">
        <f t="shared" si="32"/>
        <v>2687.4351</v>
      </c>
      <c r="N42" s="11">
        <f t="shared" si="32"/>
        <v>2687.2482</v>
      </c>
      <c r="O42" s="11">
        <f t="shared" si="32"/>
        <v>2687.4351</v>
      </c>
    </row>
    <row r="43" spans="1:15" s="4" customFormat="1" ht="12.75">
      <c r="A43" s="30" t="s">
        <v>27</v>
      </c>
      <c r="B43" s="23" t="s">
        <v>4</v>
      </c>
      <c r="C43" s="13">
        <f t="shared" si="0"/>
        <v>400</v>
      </c>
      <c r="D43" s="12">
        <v>33.33</v>
      </c>
      <c r="E43" s="12">
        <v>33.33</v>
      </c>
      <c r="F43" s="12">
        <v>33.34</v>
      </c>
      <c r="G43" s="12">
        <v>33.33</v>
      </c>
      <c r="H43" s="12">
        <v>33.33</v>
      </c>
      <c r="I43" s="12">
        <v>33.34</v>
      </c>
      <c r="J43" s="12">
        <v>33.33</v>
      </c>
      <c r="K43" s="12">
        <v>33.33</v>
      </c>
      <c r="L43" s="12">
        <v>33.34</v>
      </c>
      <c r="M43" s="12">
        <v>33.33</v>
      </c>
      <c r="N43" s="12">
        <v>33.33</v>
      </c>
      <c r="O43" s="12">
        <v>33.34</v>
      </c>
    </row>
    <row r="44" spans="1:15" s="4" customFormat="1" ht="12.75">
      <c r="A44" s="30"/>
      <c r="B44" s="23" t="s">
        <v>8</v>
      </c>
      <c r="C44" s="13">
        <f t="shared" si="0"/>
        <v>6707.999999999998</v>
      </c>
      <c r="D44" s="11">
        <f aca="true" t="shared" si="33" ref="D44:I44">D43*16.54</f>
        <v>551.2782</v>
      </c>
      <c r="E44" s="11">
        <f t="shared" si="33"/>
        <v>551.2782</v>
      </c>
      <c r="F44" s="11">
        <f t="shared" si="33"/>
        <v>551.4436000000001</v>
      </c>
      <c r="G44" s="11">
        <f t="shared" si="33"/>
        <v>551.2782</v>
      </c>
      <c r="H44" s="11">
        <f t="shared" si="33"/>
        <v>551.2782</v>
      </c>
      <c r="I44" s="11">
        <f t="shared" si="33"/>
        <v>551.4436000000001</v>
      </c>
      <c r="J44" s="11">
        <f aca="true" t="shared" si="34" ref="J44:O44">J43*17</f>
        <v>566.61</v>
      </c>
      <c r="K44" s="11">
        <f t="shared" si="34"/>
        <v>566.61</v>
      </c>
      <c r="L44" s="11">
        <f t="shared" si="34"/>
        <v>566.7800000000001</v>
      </c>
      <c r="M44" s="11">
        <f t="shared" si="34"/>
        <v>566.61</v>
      </c>
      <c r="N44" s="11">
        <f t="shared" si="34"/>
        <v>566.61</v>
      </c>
      <c r="O44" s="11">
        <f t="shared" si="34"/>
        <v>566.7800000000001</v>
      </c>
    </row>
    <row r="45" spans="1:15" s="4" customFormat="1" ht="15.75" customHeight="1">
      <c r="A45" s="26" t="s">
        <v>28</v>
      </c>
      <c r="B45" s="3" t="s">
        <v>4</v>
      </c>
      <c r="C45" s="13">
        <f t="shared" si="0"/>
        <v>2000.0000000000002</v>
      </c>
      <c r="D45" s="11">
        <v>166.67</v>
      </c>
      <c r="E45" s="11">
        <v>166.67</v>
      </c>
      <c r="F45" s="11">
        <v>166.67</v>
      </c>
      <c r="G45" s="11">
        <v>166.67</v>
      </c>
      <c r="H45" s="11">
        <v>166.67</v>
      </c>
      <c r="I45" s="11">
        <v>166.67</v>
      </c>
      <c r="J45" s="11">
        <v>166.65</v>
      </c>
      <c r="K45" s="11">
        <v>166.65</v>
      </c>
      <c r="L45" s="11">
        <v>166.67</v>
      </c>
      <c r="M45" s="11">
        <v>166.67</v>
      </c>
      <c r="N45" s="11">
        <v>166.67</v>
      </c>
      <c r="O45" s="11">
        <v>166.67</v>
      </c>
    </row>
    <row r="46" spans="1:15" s="4" customFormat="1" ht="15.75" customHeight="1">
      <c r="A46" s="31"/>
      <c r="B46" s="3" t="s">
        <v>43</v>
      </c>
      <c r="C46" s="13">
        <f t="shared" si="0"/>
        <v>33959.98959999999</v>
      </c>
      <c r="D46" s="11">
        <f aca="true" t="shared" si="35" ref="D46:I46">D45*16.72</f>
        <v>2786.7223999999997</v>
      </c>
      <c r="E46" s="11">
        <f t="shared" si="35"/>
        <v>2786.7223999999997</v>
      </c>
      <c r="F46" s="11">
        <f t="shared" si="35"/>
        <v>2786.7223999999997</v>
      </c>
      <c r="G46" s="11">
        <f t="shared" si="35"/>
        <v>2786.7223999999997</v>
      </c>
      <c r="H46" s="11">
        <f t="shared" si="35"/>
        <v>2786.7223999999997</v>
      </c>
      <c r="I46" s="11">
        <f t="shared" si="35"/>
        <v>2786.7223999999997</v>
      </c>
      <c r="J46" s="11">
        <f aca="true" t="shared" si="36" ref="J46:O46">J45*17.24</f>
        <v>2873.046</v>
      </c>
      <c r="K46" s="11">
        <f t="shared" si="36"/>
        <v>2873.046</v>
      </c>
      <c r="L46" s="11">
        <f t="shared" si="36"/>
        <v>2873.3907999999997</v>
      </c>
      <c r="M46" s="11">
        <f t="shared" si="36"/>
        <v>2873.3907999999997</v>
      </c>
      <c r="N46" s="11">
        <f t="shared" si="36"/>
        <v>2873.3907999999997</v>
      </c>
      <c r="O46" s="11">
        <f t="shared" si="36"/>
        <v>2873.3907999999997</v>
      </c>
    </row>
    <row r="47" spans="1:15" s="4" customFormat="1" ht="19.5" customHeight="1">
      <c r="A47" s="32" t="s">
        <v>29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33"/>
      <c r="B48" s="23" t="s">
        <v>8</v>
      </c>
      <c r="C48" s="13">
        <f t="shared" si="0"/>
        <v>30564</v>
      </c>
      <c r="D48" s="11">
        <f aca="true" t="shared" si="37" ref="D48:I48">D47*16.72</f>
        <v>2508</v>
      </c>
      <c r="E48" s="11">
        <f t="shared" si="37"/>
        <v>2508</v>
      </c>
      <c r="F48" s="11">
        <f t="shared" si="37"/>
        <v>2508</v>
      </c>
      <c r="G48" s="11">
        <f t="shared" si="37"/>
        <v>2508</v>
      </c>
      <c r="H48" s="11">
        <f t="shared" si="37"/>
        <v>2508</v>
      </c>
      <c r="I48" s="11">
        <f t="shared" si="37"/>
        <v>2508</v>
      </c>
      <c r="J48" s="11">
        <f aca="true" t="shared" si="38" ref="J48:O48">J47*17.24</f>
        <v>2585.9999999999995</v>
      </c>
      <c r="K48" s="11">
        <f t="shared" si="38"/>
        <v>2585.9999999999995</v>
      </c>
      <c r="L48" s="11">
        <f t="shared" si="38"/>
        <v>2585.9999999999995</v>
      </c>
      <c r="M48" s="11">
        <f t="shared" si="38"/>
        <v>2585.9999999999995</v>
      </c>
      <c r="N48" s="11">
        <f t="shared" si="38"/>
        <v>2585.9999999999995</v>
      </c>
      <c r="O48" s="11">
        <f t="shared" si="38"/>
        <v>2585.9999999999995</v>
      </c>
    </row>
    <row r="49" spans="1:15" s="4" customFormat="1" ht="18" customHeight="1">
      <c r="A49" s="32" t="s">
        <v>49</v>
      </c>
      <c r="B49" s="3" t="s">
        <v>4</v>
      </c>
      <c r="C49" s="13">
        <f t="shared" si="0"/>
        <v>1845.11</v>
      </c>
      <c r="D49" s="11">
        <v>153.76</v>
      </c>
      <c r="E49" s="11">
        <v>153.76</v>
      </c>
      <c r="F49" s="11">
        <v>153.76</v>
      </c>
      <c r="G49" s="11">
        <v>153.76</v>
      </c>
      <c r="H49" s="11">
        <v>153.76</v>
      </c>
      <c r="I49" s="11">
        <v>153.75</v>
      </c>
      <c r="J49" s="11">
        <v>153.76</v>
      </c>
      <c r="K49" s="11">
        <v>153.76</v>
      </c>
      <c r="L49" s="11">
        <v>153.76</v>
      </c>
      <c r="M49" s="11">
        <v>153.76</v>
      </c>
      <c r="N49" s="11">
        <v>153.76</v>
      </c>
      <c r="O49" s="11">
        <v>153.76</v>
      </c>
    </row>
    <row r="50" spans="1:15" s="4" customFormat="1" ht="18.75" customHeight="1">
      <c r="A50" s="33"/>
      <c r="B50" s="3" t="s">
        <v>43</v>
      </c>
      <c r="C50" s="13">
        <f>D50+E50+F50+G50+H50+I50+J50+K50+L50+M50+N50+O50</f>
        <v>31329.970400000006</v>
      </c>
      <c r="D50" s="11">
        <f aca="true" t="shared" si="39" ref="D50:I50">D49*16.72</f>
        <v>2570.8671999999997</v>
      </c>
      <c r="E50" s="11">
        <f t="shared" si="39"/>
        <v>2570.8671999999997</v>
      </c>
      <c r="F50" s="11">
        <f t="shared" si="39"/>
        <v>2570.8671999999997</v>
      </c>
      <c r="G50" s="11">
        <f t="shared" si="39"/>
        <v>2570.8671999999997</v>
      </c>
      <c r="H50" s="11">
        <f t="shared" si="39"/>
        <v>2570.8671999999997</v>
      </c>
      <c r="I50" s="11">
        <f t="shared" si="39"/>
        <v>2570.7</v>
      </c>
      <c r="J50" s="11">
        <f aca="true" t="shared" si="40" ref="J50:O50">J49*17.24</f>
        <v>2650.8223999999996</v>
      </c>
      <c r="K50" s="11">
        <f t="shared" si="40"/>
        <v>2650.8223999999996</v>
      </c>
      <c r="L50" s="11">
        <f t="shared" si="40"/>
        <v>2650.8223999999996</v>
      </c>
      <c r="M50" s="11">
        <f t="shared" si="40"/>
        <v>2650.8223999999996</v>
      </c>
      <c r="N50" s="11">
        <f t="shared" si="40"/>
        <v>2650.8223999999996</v>
      </c>
      <c r="O50" s="11">
        <f t="shared" si="40"/>
        <v>2650.8223999999996</v>
      </c>
    </row>
    <row r="51" spans="1:15" s="22" customFormat="1" ht="28.5" customHeight="1">
      <c r="A51" s="32" t="s">
        <v>50</v>
      </c>
      <c r="B51" s="3" t="s">
        <v>4</v>
      </c>
      <c r="C51" s="13">
        <f t="shared" si="0"/>
        <v>500</v>
      </c>
      <c r="D51" s="11">
        <v>41.67</v>
      </c>
      <c r="E51" s="11">
        <v>41.67</v>
      </c>
      <c r="F51" s="11">
        <v>41.66</v>
      </c>
      <c r="G51" s="11">
        <v>41.67</v>
      </c>
      <c r="H51" s="11">
        <v>41.67</v>
      </c>
      <c r="I51" s="11">
        <v>41.66</v>
      </c>
      <c r="J51" s="11">
        <v>41.67</v>
      </c>
      <c r="K51" s="11">
        <v>41.67</v>
      </c>
      <c r="L51" s="11">
        <v>41.66</v>
      </c>
      <c r="M51" s="11">
        <v>41.67</v>
      </c>
      <c r="N51" s="11">
        <v>41.67</v>
      </c>
      <c r="O51" s="11">
        <v>41.66</v>
      </c>
    </row>
    <row r="52" spans="1:15" s="22" customFormat="1" ht="25.5" customHeight="1">
      <c r="A52" s="34"/>
      <c r="B52" s="3" t="s">
        <v>43</v>
      </c>
      <c r="C52" s="13">
        <f t="shared" si="0"/>
        <v>10312.499999999998</v>
      </c>
      <c r="D52" s="11">
        <f aca="true" t="shared" si="41" ref="D52:I52">D51*20.39</f>
        <v>849.6513000000001</v>
      </c>
      <c r="E52" s="11">
        <f t="shared" si="41"/>
        <v>849.6513000000001</v>
      </c>
      <c r="F52" s="11">
        <f t="shared" si="41"/>
        <v>849.4473999999999</v>
      </c>
      <c r="G52" s="11">
        <f t="shared" si="41"/>
        <v>849.6513000000001</v>
      </c>
      <c r="H52" s="11">
        <f t="shared" si="41"/>
        <v>849.6513000000001</v>
      </c>
      <c r="I52" s="11">
        <f t="shared" si="41"/>
        <v>849.4473999999999</v>
      </c>
      <c r="J52" s="11">
        <f aca="true" t="shared" si="42" ref="J52:O52">J51*20.86</f>
        <v>869.2362</v>
      </c>
      <c r="K52" s="11">
        <f t="shared" si="42"/>
        <v>869.2362</v>
      </c>
      <c r="L52" s="11">
        <f t="shared" si="42"/>
        <v>869.0275999999999</v>
      </c>
      <c r="M52" s="11">
        <f t="shared" si="42"/>
        <v>869.2362</v>
      </c>
      <c r="N52" s="11">
        <f t="shared" si="42"/>
        <v>869.2362</v>
      </c>
      <c r="O52" s="11">
        <f t="shared" si="42"/>
        <v>869.0275999999999</v>
      </c>
    </row>
    <row r="53" spans="1:15" s="6" customFormat="1" ht="12.75">
      <c r="A53" s="24" t="s">
        <v>6</v>
      </c>
      <c r="B53" s="7" t="s">
        <v>4</v>
      </c>
      <c r="C53" s="13">
        <f>SUM(C37,C39,C41,C43,C45,C47,C49,C51,)</f>
        <v>10872.150000000001</v>
      </c>
      <c r="D53" s="13">
        <f aca="true" t="shared" si="43" ref="D53:O53">SUM(D37,D39,D41,D43,D45,D47,D49,D51,)</f>
        <v>906.02</v>
      </c>
      <c r="E53" s="13">
        <f t="shared" si="43"/>
        <v>906.01</v>
      </c>
      <c r="F53" s="13">
        <f t="shared" si="43"/>
        <v>906.03</v>
      </c>
      <c r="G53" s="13">
        <f t="shared" si="43"/>
        <v>906</v>
      </c>
      <c r="H53" s="13">
        <f t="shared" si="43"/>
        <v>906.02</v>
      </c>
      <c r="I53" s="13">
        <f t="shared" si="43"/>
        <v>906.01</v>
      </c>
      <c r="J53" s="13">
        <f t="shared" si="43"/>
        <v>906</v>
      </c>
      <c r="K53" s="13">
        <f t="shared" si="43"/>
        <v>905.98</v>
      </c>
      <c r="L53" s="13">
        <f t="shared" si="43"/>
        <v>906.03</v>
      </c>
      <c r="M53" s="13">
        <f t="shared" si="43"/>
        <v>906.02</v>
      </c>
      <c r="N53" s="13">
        <f t="shared" si="43"/>
        <v>906.01</v>
      </c>
      <c r="O53" s="13">
        <f t="shared" si="43"/>
        <v>906.02</v>
      </c>
    </row>
    <row r="54" spans="1:15" s="6" customFormat="1" ht="12.75">
      <c r="A54" s="25"/>
      <c r="B54" s="7" t="s">
        <v>43</v>
      </c>
      <c r="C54" s="13">
        <f>SUM(C38,C40,C42,C44,C46,C48,C50,C52)</f>
        <v>190919.9068</v>
      </c>
      <c r="D54" s="13">
        <f aca="true" t="shared" si="44" ref="D54:O54">SUM(D38,D40,D42,D44,D46,D48,D50,D52)</f>
        <v>15637.500699999999</v>
      </c>
      <c r="E54" s="13">
        <f t="shared" si="44"/>
        <v>15637.321699999999</v>
      </c>
      <c r="F54" s="13">
        <f t="shared" si="44"/>
        <v>15637.6294</v>
      </c>
      <c r="G54" s="13">
        <f t="shared" si="44"/>
        <v>15637.142699999999</v>
      </c>
      <c r="H54" s="13">
        <f t="shared" si="44"/>
        <v>15637.500699999999</v>
      </c>
      <c r="I54" s="13">
        <f t="shared" si="44"/>
        <v>15637.2832</v>
      </c>
      <c r="J54" s="13">
        <f t="shared" si="44"/>
        <v>16182.438199999999</v>
      </c>
      <c r="K54" s="13">
        <f t="shared" si="44"/>
        <v>16182.064399999997</v>
      </c>
      <c r="L54" s="13">
        <f t="shared" si="44"/>
        <v>16182.916799999999</v>
      </c>
      <c r="M54" s="13">
        <f t="shared" si="44"/>
        <v>16182.782999999998</v>
      </c>
      <c r="N54" s="13">
        <f t="shared" si="44"/>
        <v>16182.596099999999</v>
      </c>
      <c r="O54" s="13">
        <f t="shared" si="44"/>
        <v>16182.729899999998</v>
      </c>
    </row>
    <row r="55" spans="1:15" s="6" customFormat="1" ht="19.5" customHeight="1">
      <c r="A55" s="24" t="s">
        <v>7</v>
      </c>
      <c r="B55" s="7" t="s">
        <v>4</v>
      </c>
      <c r="C55" s="13">
        <f>C35+C53</f>
        <v>18073.22</v>
      </c>
      <c r="D55" s="13">
        <f aca="true" t="shared" si="45" ref="D55:O55">D35+D53</f>
        <v>1506.1100000000001</v>
      </c>
      <c r="E55" s="13">
        <f t="shared" si="45"/>
        <v>1506.1</v>
      </c>
      <c r="F55" s="13">
        <f t="shared" si="45"/>
        <v>1506.12</v>
      </c>
      <c r="G55" s="13">
        <f t="shared" si="45"/>
        <v>1506.1000000000001</v>
      </c>
      <c r="H55" s="13">
        <f t="shared" si="45"/>
        <v>1506.1100000000001</v>
      </c>
      <c r="I55" s="13">
        <f t="shared" si="45"/>
        <v>1506.08</v>
      </c>
      <c r="J55" s="13">
        <f t="shared" si="45"/>
        <v>1506.0900000000001</v>
      </c>
      <c r="K55" s="13">
        <f t="shared" si="45"/>
        <v>1506.0600000000002</v>
      </c>
      <c r="L55" s="13">
        <f t="shared" si="45"/>
        <v>1506.12</v>
      </c>
      <c r="M55" s="13">
        <f t="shared" si="45"/>
        <v>1506.1100000000001</v>
      </c>
      <c r="N55" s="13">
        <f t="shared" si="45"/>
        <v>1506.1</v>
      </c>
      <c r="O55" s="13">
        <f t="shared" si="45"/>
        <v>1506.12</v>
      </c>
    </row>
    <row r="56" spans="1:15" s="6" customFormat="1" ht="18" customHeight="1">
      <c r="A56" s="25"/>
      <c r="B56" s="7" t="s">
        <v>43</v>
      </c>
      <c r="C56" s="13">
        <f>C36+C54</f>
        <v>320225.1114</v>
      </c>
      <c r="D56" s="13">
        <f aca="true" t="shared" si="46" ref="D56:O56">D36+D54</f>
        <v>26247.889900000002</v>
      </c>
      <c r="E56" s="13">
        <f t="shared" si="46"/>
        <v>26247.7109</v>
      </c>
      <c r="F56" s="13">
        <f t="shared" si="46"/>
        <v>26248.0204</v>
      </c>
      <c r="G56" s="13">
        <f t="shared" si="46"/>
        <v>26247.7109</v>
      </c>
      <c r="H56" s="13">
        <f t="shared" si="46"/>
        <v>26247.889900000002</v>
      </c>
      <c r="I56" s="13">
        <f t="shared" si="46"/>
        <v>26247.343399999998</v>
      </c>
      <c r="J56" s="13">
        <f t="shared" si="46"/>
        <v>27122.934699999998</v>
      </c>
      <c r="K56" s="13">
        <f t="shared" si="46"/>
        <v>27122.4078</v>
      </c>
      <c r="L56" s="13">
        <f t="shared" si="46"/>
        <v>27123.415699999998</v>
      </c>
      <c r="M56" s="13">
        <f t="shared" si="46"/>
        <v>27123.279499999997</v>
      </c>
      <c r="N56" s="13">
        <f t="shared" si="46"/>
        <v>27123.0926</v>
      </c>
      <c r="O56" s="13">
        <f t="shared" si="46"/>
        <v>27123.415699999998</v>
      </c>
    </row>
    <row r="57" spans="1:15" s="4" customFormat="1" ht="15.75" customHeight="1">
      <c r="A57" s="26" t="s">
        <v>32</v>
      </c>
      <c r="B57" s="3" t="s">
        <v>4</v>
      </c>
      <c r="C57" s="13">
        <f>D57+E57+F57+G57+H57+I57+J57+K57+L57+M57+N57+O57</f>
        <v>320</v>
      </c>
      <c r="D57" s="11">
        <v>18.5</v>
      </c>
      <c r="E57" s="11">
        <v>23.3</v>
      </c>
      <c r="F57" s="11">
        <v>22.3</v>
      </c>
      <c r="G57" s="11">
        <v>29.3</v>
      </c>
      <c r="H57" s="11">
        <v>22.2</v>
      </c>
      <c r="I57" s="11">
        <v>26</v>
      </c>
      <c r="J57" s="11">
        <v>55</v>
      </c>
      <c r="K57" s="11">
        <v>26</v>
      </c>
      <c r="L57" s="11">
        <v>20</v>
      </c>
      <c r="M57" s="11">
        <v>22</v>
      </c>
      <c r="N57" s="11">
        <v>28.2</v>
      </c>
      <c r="O57" s="11">
        <v>27.2</v>
      </c>
    </row>
    <row r="58" spans="1:15" s="4" customFormat="1" ht="15.75" customHeight="1">
      <c r="A58" s="27"/>
      <c r="B58" s="3" t="s">
        <v>8</v>
      </c>
      <c r="C58" s="13">
        <f>D58+E58+F58+G58+H58+I58+J58+K58+L58+M58+N58+O58</f>
        <v>5443.167999999999</v>
      </c>
      <c r="D58" s="11">
        <f aca="true" t="shared" si="47" ref="D58:I58">D57*16.72</f>
        <v>309.32</v>
      </c>
      <c r="E58" s="11">
        <f t="shared" si="47"/>
        <v>389.57599999999996</v>
      </c>
      <c r="F58" s="11">
        <f t="shared" si="47"/>
        <v>372.856</v>
      </c>
      <c r="G58" s="11">
        <f t="shared" si="47"/>
        <v>489.89599999999996</v>
      </c>
      <c r="H58" s="11">
        <f t="shared" si="47"/>
        <v>371.18399999999997</v>
      </c>
      <c r="I58" s="11">
        <f t="shared" si="47"/>
        <v>434.71999999999997</v>
      </c>
      <c r="J58" s="11">
        <f aca="true" t="shared" si="48" ref="J58:O58">J57*17.24</f>
        <v>948.1999999999999</v>
      </c>
      <c r="K58" s="11">
        <f t="shared" si="48"/>
        <v>448.23999999999995</v>
      </c>
      <c r="L58" s="11">
        <f t="shared" si="48"/>
        <v>344.79999999999995</v>
      </c>
      <c r="M58" s="11">
        <f t="shared" si="48"/>
        <v>379.28</v>
      </c>
      <c r="N58" s="11">
        <f t="shared" si="48"/>
        <v>486.16799999999995</v>
      </c>
      <c r="O58" s="11">
        <f t="shared" si="48"/>
        <v>468.92799999999994</v>
      </c>
    </row>
    <row r="59" spans="1:15" s="6" customFormat="1" ht="12.75" customHeight="1">
      <c r="A59" s="24" t="s">
        <v>23</v>
      </c>
      <c r="B59" s="7" t="s">
        <v>4</v>
      </c>
      <c r="C59" s="13">
        <f aca="true" t="shared" si="49" ref="C59:O59">C11+C13+C15+C55+C57</f>
        <v>19253.72</v>
      </c>
      <c r="D59" s="13">
        <f t="shared" si="49"/>
        <v>1588.6100000000001</v>
      </c>
      <c r="E59" s="13">
        <f t="shared" si="49"/>
        <v>1593.3999999999999</v>
      </c>
      <c r="F59" s="13">
        <f t="shared" si="49"/>
        <v>1592.4199999999998</v>
      </c>
      <c r="G59" s="13">
        <f t="shared" si="49"/>
        <v>1599.4</v>
      </c>
      <c r="H59" s="13">
        <f t="shared" si="49"/>
        <v>1592.3100000000002</v>
      </c>
      <c r="I59" s="13">
        <f t="shared" si="49"/>
        <v>1595.08</v>
      </c>
      <c r="J59" s="13">
        <f t="shared" si="49"/>
        <v>1624.0900000000001</v>
      </c>
      <c r="K59" s="13">
        <f t="shared" si="49"/>
        <v>1595.0600000000002</v>
      </c>
      <c r="L59" s="13">
        <f t="shared" si="49"/>
        <v>1613.12</v>
      </c>
      <c r="M59" s="13">
        <f t="shared" si="49"/>
        <v>1615.1100000000001</v>
      </c>
      <c r="N59" s="13">
        <f t="shared" si="49"/>
        <v>1621.3</v>
      </c>
      <c r="O59" s="13">
        <f t="shared" si="49"/>
        <v>1623.82</v>
      </c>
    </row>
    <row r="60" spans="1:15" s="6" customFormat="1" ht="18" customHeight="1">
      <c r="A60" s="25"/>
      <c r="B60" s="7" t="s">
        <v>8</v>
      </c>
      <c r="C60" s="13">
        <f aca="true" t="shared" si="50" ref="C60:O60">C12+C14+C16+C56+C58</f>
        <v>340470.0944</v>
      </c>
      <c r="D60" s="13">
        <f t="shared" si="50"/>
        <v>27629.6499</v>
      </c>
      <c r="E60" s="13">
        <f t="shared" si="50"/>
        <v>27709.726899999998</v>
      </c>
      <c r="F60" s="13">
        <f t="shared" si="50"/>
        <v>27693.3164</v>
      </c>
      <c r="G60" s="13">
        <f t="shared" si="50"/>
        <v>27810.046899999998</v>
      </c>
      <c r="H60" s="13">
        <f t="shared" si="50"/>
        <v>27691.5139</v>
      </c>
      <c r="I60" s="13">
        <f t="shared" si="50"/>
        <v>27736.6034</v>
      </c>
      <c r="J60" s="13">
        <f t="shared" si="50"/>
        <v>29158.7047</v>
      </c>
      <c r="K60" s="13">
        <f t="shared" si="50"/>
        <v>28658.217800000002</v>
      </c>
      <c r="L60" s="13">
        <f t="shared" si="50"/>
        <v>29004.345699999998</v>
      </c>
      <c r="M60" s="13">
        <f t="shared" si="50"/>
        <v>29038.689499999997</v>
      </c>
      <c r="N60" s="13">
        <f t="shared" si="50"/>
        <v>29145.390600000002</v>
      </c>
      <c r="O60" s="13">
        <f t="shared" si="50"/>
        <v>29193.888699999996</v>
      </c>
    </row>
    <row r="61" spans="1:19" ht="12.75">
      <c r="A61" s="14"/>
      <c r="B61" s="14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20"/>
      <c r="S61" s="20"/>
    </row>
    <row r="62" spans="1:15" ht="12.75">
      <c r="A62" s="40"/>
      <c r="B62" s="10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4" ht="12.75">
      <c r="A63" s="40"/>
      <c r="B63" s="10"/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40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40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0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0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40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0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sheetProtection/>
  <mergeCells count="39">
    <mergeCell ref="A64:A65"/>
    <mergeCell ref="A66:A67"/>
    <mergeCell ref="A68:A69"/>
    <mergeCell ref="A62:A63"/>
    <mergeCell ref="C6:O6"/>
    <mergeCell ref="A9:A10"/>
    <mergeCell ref="B9:B10"/>
    <mergeCell ref="C9:C10"/>
    <mergeCell ref="D9:O9"/>
    <mergeCell ref="A31:A32"/>
    <mergeCell ref="A2:O2"/>
    <mergeCell ref="J1:O1"/>
    <mergeCell ref="A29:A30"/>
    <mergeCell ref="A11:A12"/>
    <mergeCell ref="A13:A14"/>
    <mergeCell ref="A15:A16"/>
    <mergeCell ref="A17:A18"/>
    <mergeCell ref="C3:O3"/>
    <mergeCell ref="C4:O4"/>
    <mergeCell ref="C5:O5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53:A54"/>
    <mergeCell ref="A55:A56"/>
    <mergeCell ref="A57:A58"/>
    <mergeCell ref="A59:A60"/>
    <mergeCell ref="A41:A42"/>
    <mergeCell ref="A43:A44"/>
    <mergeCell ref="A45:A46"/>
    <mergeCell ref="A47:A48"/>
    <mergeCell ref="A49:A50"/>
    <mergeCell ref="A51:A52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Senchilo</cp:lastModifiedBy>
  <cp:lastPrinted>2016-08-22T04:51:59Z</cp:lastPrinted>
  <dcterms:created xsi:type="dcterms:W3CDTF">2009-09-10T03:29:25Z</dcterms:created>
  <dcterms:modified xsi:type="dcterms:W3CDTF">2017-09-11T05:23:23Z</dcterms:modified>
  <cp:category/>
  <cp:version/>
  <cp:contentType/>
  <cp:contentStatus/>
</cp:coreProperties>
</file>